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K31" i="1" l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L32" i="1" l="1"/>
  <c r="L33" i="1" s="1"/>
</calcChain>
</file>

<file path=xl/sharedStrings.xml><?xml version="1.0" encoding="utf-8"?>
<sst xmlns="http://schemas.openxmlformats.org/spreadsheetml/2006/main" count="185" uniqueCount="118">
  <si>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</si>
  <si>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</si>
  <si>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</si>
  <si>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</si>
  <si>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</si>
  <si>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</si>
  <si>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</si>
  <si>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</si>
  <si>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</si>
  <si>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Инициатор закупки:</t>
  </si>
  <si>
    <t>В т.ч. НДС</t>
  </si>
  <si>
    <t xml:space="preserve">Срок службы </t>
  </si>
  <si>
    <t>ед.</t>
  </si>
  <si>
    <t>Сроки выполнения работ:</t>
  </si>
  <si>
    <t>Контактное лицо по тех. вопросам</t>
  </si>
  <si>
    <t>количество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</si>
  <si>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</si>
  <si>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</si>
  <si>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</si>
  <si>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</si>
  <si>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</si>
  <si>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</si>
  <si>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</si>
  <si>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</si>
  <si>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 xml:space="preserve"> 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</si>
  <si>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</si>
  <si>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</si>
  <si>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</si>
  <si>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Артикул</t>
  </si>
  <si>
    <t>Производитель</t>
  </si>
  <si>
    <t>LS05-46U61-PPC</t>
  </si>
  <si>
    <t>Шкаф серверный</t>
  </si>
  <si>
    <t>Шкаф серверный 19"
- ширина 600 мм
- глубина 1000 мм
- высота 2140 мм
- монтажное пространство 46U, 
- сплошные боковые стенки,
- передняя и задняя двери с перфорацией плоские с замком, 
- без днища, 
- регулировка положения шкафа по высоте;
- сплошная крыша с кабельным вводом у задней двери;
- цвет черный;
- арматура для крепления кабельного лотка на крышу;
- место для крепления вертикальных распределителей питания у задней двери.</t>
  </si>
  <si>
    <t>Описание</t>
  </si>
  <si>
    <t>Страна происхождения товара</t>
  </si>
  <si>
    <t>Лоток кабельный</t>
  </si>
  <si>
    <t>DKC, Россия</t>
  </si>
  <si>
    <t>Лоток кабельный перфорированный (короб) 500 х 50 мм  металлический предназначен для прокладки кабелей в местах прохождения основной трассы</t>
  </si>
  <si>
    <t>м</t>
  </si>
  <si>
    <t>Спуск кабельный</t>
  </si>
  <si>
    <t>Спуск кабельной трассы внешний плавный 90 град, ширина 300 мм. Предназначен для отвода кабеля от основной трассы и ввода в серверный шкаф</t>
  </si>
  <si>
    <t>7955.110</t>
  </si>
  <si>
    <t>Блок распределения питания</t>
  </si>
  <si>
    <t>Rittal, Германия</t>
  </si>
  <si>
    <t>Блок распределения питания с автоматом для установки  в серверный шкаф 19"
- розетки С13, количество 16-24 шт
- розетки С19, количество 4-8 шт
- количество групп розеток - 2
- количество автоматов защиты - 2
- ток защиты автоматов - 2x16А
- монтаж вертикальный в шкаф
- подключение вилка  IEC60309 plug (32A 2P+E)</t>
  </si>
  <si>
    <t>Блок электрических розеток Zhuko</t>
  </si>
  <si>
    <t>Hyperline, Россия</t>
  </si>
  <si>
    <t>Блок розеток в шкаф 19"
- высота блока розеток 1U 
- монтаж горизонтальный
- количество розеток - 5-7 евророзеток Zhuko с заземлением (DIN49440 Socket Schuko)
- подключение - розетка С13</t>
  </si>
  <si>
    <t>PC-C13C14-2M</t>
  </si>
  <si>
    <t xml:space="preserve">Кабель подключения PDU </t>
  </si>
  <si>
    <t>Кабель подключения PDU 3х1.5 2м с разъемами С13 - С14</t>
  </si>
  <si>
    <t>H38R38</t>
  </si>
  <si>
    <t>Плитка фальшпола вентилляционная</t>
  </si>
  <si>
    <t>Lindner, Германия</t>
  </si>
  <si>
    <t>Плитка фальшпола вентиляционная для подвода холодного воздуха к серверным шкафам
- размер 60 х 60 см
- толщина 38 мм
- перфорация 38%
- диаметр отверстий 12 мм
- класс нагрузки 3 kH (DIN EN 12825)
- класс огнестойкости А1 (DIN 4102)
- покрытие линолеум серого цвета</t>
  </si>
  <si>
    <t>PP24-1UC5EU-D05</t>
  </si>
  <si>
    <t>Патч-панель UTP на 24 порта 1U</t>
  </si>
  <si>
    <t>Патч-панель UTP на 24 порта 1U для монтажа в стойку 19"</t>
  </si>
  <si>
    <t xml:space="preserve">LC1-C604-111
</t>
  </si>
  <si>
    <t>Кабель UTP 6 cat</t>
  </si>
  <si>
    <t>Кабель "витая пара" UTP 6 категория, 4 пары, бухта 305 м</t>
  </si>
  <si>
    <t>FOBX24-1U-000</t>
  </si>
  <si>
    <t>Кросс оптический на 48 волокон 24 порта LC duplex 1U</t>
  </si>
  <si>
    <t>ITK, Россия</t>
  </si>
  <si>
    <t>ITK 1U Оптический распределительный кросс до 24 портов (без планок, под 8п-3шт)</t>
  </si>
  <si>
    <t>FOBX-P8-SC</t>
  </si>
  <si>
    <t>Панель для оптических адаптеров</t>
  </si>
  <si>
    <t>Панель для 8-ми оптических адаптеров (SC или LC-Duplex в 19" кросс)</t>
  </si>
  <si>
    <t>FOSK-32</t>
  </si>
  <si>
    <t>Cплайс-кассета</t>
  </si>
  <si>
    <t>Cплайс-кассета на 32 КДЗС</t>
  </si>
  <si>
    <t>FOSK-K</t>
  </si>
  <si>
    <t>Крышка для сплайс-кассеты</t>
  </si>
  <si>
    <t>FOKDZS-40</t>
  </si>
  <si>
    <t>Комплект для защиты сварки</t>
  </si>
  <si>
    <t>Комплект для защиты сварки, 40мм</t>
  </si>
  <si>
    <t>FC1-LCULCU2C-SM</t>
  </si>
  <si>
    <t>Проходной адаптер LC-LC</t>
  </si>
  <si>
    <t>Проходной адаптер LC-LC, (SM/MM), UPC, (Duplex)</t>
  </si>
  <si>
    <t>FPT5003-LCU-C1L-1M5</t>
  </si>
  <si>
    <t>Оптический пигтеил MM</t>
  </si>
  <si>
    <t>Оптический пигтеил, (MM), 50/125 (OM3), LC/UPC, LSZH, 1,5м</t>
  </si>
  <si>
    <t>FPT09-LCU-C1L-1M5</t>
  </si>
  <si>
    <t>Оптический пигтеил SM</t>
  </si>
  <si>
    <t>Оптический пигтеил, (SM), 9/125 (OS2), LC/UPC, LSZH, 1,5м</t>
  </si>
  <si>
    <t>Кабель SF 9/125 для помещений 24 волокна</t>
  </si>
  <si>
    <t>Кабель SF 9/125 негорючий для помещений 24 волокна</t>
  </si>
  <si>
    <t>Кабель MMF 50/125 для помещений 24 волокна</t>
  </si>
  <si>
    <t>Кабель MMF 50/125 негорючий для помещений 24 волокна</t>
  </si>
  <si>
    <t>CO05-1M4R</t>
  </si>
  <si>
    <t>Кабельный органайзер в шкаф 19" 1U</t>
  </si>
  <si>
    <t>Кабельный органайзер в шкаф 19" 
- высота 1U
- тип - кольца
- материал - пластик</t>
  </si>
  <si>
    <t>602.1</t>
  </si>
  <si>
    <t>Съемник для фальшпола</t>
  </si>
  <si>
    <t>Съемник для фальшпола. Для подъема, перемещения и укладки панелей фальшпола.
- количество присосок - 2
- диаметр присосок - 120 мм
- удерживаемый вес - до 60 кг
- материал - металл или пластик</t>
  </si>
  <si>
    <t>ITK-HP-28</t>
  </si>
  <si>
    <t>Набор закладных гаек и винтов</t>
  </si>
  <si>
    <t>Набор винтов-гаек для крепления на 19` профиль (шайба + гайка + винт)</t>
  </si>
  <si>
    <t>компл.</t>
  </si>
  <si>
    <t>FP35-01U</t>
  </si>
  <si>
    <t>Заглушка 19" 1U</t>
  </si>
  <si>
    <t>FP35-02U</t>
  </si>
  <si>
    <t>Заглушка 19" 2U</t>
  </si>
  <si>
    <t>-</t>
  </si>
  <si>
    <t>Работы по монтажу</t>
  </si>
  <si>
    <t>- установка серверных шкафов, арматуры, крепление распределителей питания, лотков и спусков;
- укладка кабеля (сетевого СКС, оптического) в кабельные лотки и шкафы, закрепление;
- заделка сетевого кабеля СКС в кроссы и монтаж кроссов;
- проделывание отверстий в существующих плитках фальшпола под ввод кабеля в шкаф.</t>
  </si>
  <si>
    <t xml:space="preserve">итого: </t>
  </si>
  <si>
    <t>итого</t>
  </si>
  <si>
    <t>до 10.08.2017 г.</t>
  </si>
  <si>
    <t xml:space="preserve">до 30.08.2017 г. </t>
  </si>
  <si>
    <t>ТТранспортировка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</si>
  <si>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монтаж силами и за счет Поставщика:
- установка серверных шкафов, арматуры, крепление распределителей питания, лотков и спусков;
- укладка кабеля (сетевого СКС, оптического) в кабельные лотки и шкафы, закрепление;
- заделка сетевого кабеля СКС в кроссы и монтаж кроссов;
- проделывание отверстий в существующих плитках фальшпола под ввод кабеля в шкаф.</t>
  </si>
  <si>
    <t>Предоставление гарантии на товар (в т.ч. ЗИП) на срок не менее 24 месяцев, на выполненные работы - не менее 12 месяцев с момента 
подписания Акта выполненных работ.</t>
  </si>
  <si>
    <t>Руководитель группы эксплуатации ВСК ОТИИТ Хасанов М.Р. тел.(347) 221-56-40, e-mail: marat@bashtel.ru</t>
  </si>
  <si>
    <t>не ограничен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</si>
  <si>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</si>
  <si>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____________________________________                            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</si>
  <si>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 xml:space="preserve">450095, г.Уфа, ул. Российская,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</si>
</sst>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22" fillId="0" borderId="0"/>
    <xf numFmtId="0" fontId="19" fillId="0" borderId="0"/>
    <xf numFmtId="0" fontId="28" fillId="0" borderId="13" applyNumberFormat="0" applyFill="0" applyProtection="0">
      <alignment horizontal="center" vertical="center" wrapText="1"/>
    </xf>
    <xf numFmtId="0" fontId="31" fillId="2" borderId="0" applyNumberFormat="0" applyBorder="0" applyAlignment="0" applyProtection="0"/>
  </cellStyleXfs>
  <cellXfs count="121">
    <xf numFmtId="0" fontId="0" fillId="0" borderId="0" xfId="0"/>
    <xf numFmtId="0" fontId="19" fillId="0" borderId="0" xfId="3"/>
    <xf numFmtId="0" fontId="19" fillId="0" borderId="0" xfId="3" applyBorder="1" applyAlignment="1">
      <alignment vertical="top" wrapText="1"/>
    </xf>
    <xf numFmtId="0" fontId="19" fillId="0" borderId="0" xfId="3" applyFont="1"/>
    <xf numFmtId="0" fontId="19" fillId="0" borderId="0" xfId="3" applyFont="1" applyAlignment="1">
      <alignment horizontal="left"/>
    </xf>
    <xf numFmtId="0" fontId="19" fillId="0" borderId="0" xfId="3" applyFont="1" applyAlignment="1">
      <alignment vertical="center" wrapText="1"/>
    </xf>
    <xf numFmtId="0" fontId="19" fillId="0" borderId="1" xfId="3" applyFont="1" applyBorder="1" applyAlignment="1">
      <alignment horizontal="center"/>
    </xf>
    <xf numFmtId="0" fontId="19" fillId="0" borderId="0" xfId="3" applyBorder="1"/>
    <xf numFmtId="164" fontId="19" fillId="0" borderId="1" xfId="3" applyNumberFormat="1" applyBorder="1" applyAlignment="1">
      <alignment horizontal="right"/>
    </xf>
    <xf numFmtId="164" fontId="19" fillId="0" borderId="0" xfId="3" applyNumberFormat="1" applyBorder="1"/>
    <xf numFmtId="0" fontId="19" fillId="0" borderId="0" xfId="3" applyAlignment="1"/>
    <xf numFmtId="164" fontId="19" fillId="0" borderId="1" xfId="3" applyNumberFormat="1" applyBorder="1" applyAlignment="1">
      <alignment horizontal="right" vertical="center" wrapText="1"/>
    </xf>
    <xf numFmtId="164" fontId="20" fillId="0" borderId="1" xfId="1" applyNumberFormat="1" applyBorder="1" applyAlignment="1">
      <alignment horizontal="right" vertical="center" wrapText="1"/>
    </xf>
    <xf numFmtId="0" fontId="19" fillId="0" borderId="1" xfId="3" applyBorder="1" applyAlignment="1">
      <alignment horizontal="center" vertical="center"/>
    </xf>
    <xf numFmtId="0" fontId="14" fillId="0" borderId="1" xfId="3" applyFont="1" applyBorder="1" applyAlignment="1">
      <alignment horizontal="left" vertical="center" wrapText="1"/>
    </xf>
    <xf numFmtId="0" fontId="17" fillId="0" borderId="1" xfId="3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top" wrapText="1"/>
    </xf>
    <xf numFmtId="0" fontId="0" fillId="0" borderId="5" xfId="0" applyBorder="1" applyAlignment="1">
      <alignment horizontal="center"/>
    </xf>
    <xf numFmtId="0" fontId="8" fillId="0" borderId="1" xfId="3" applyFont="1" applyBorder="1" applyAlignment="1">
      <alignment horizontal="left" vertical="center" wrapText="1"/>
    </xf>
    <xf numFmtId="0" fontId="26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0" fontId="7" fillId="0" borderId="1" xfId="3" applyFont="1" applyBorder="1" applyAlignment="1">
      <alignment horizontal="center" vertical="top" wrapText="1"/>
    </xf>
    <xf numFmtId="0" fontId="7" fillId="0" borderId="1" xfId="1" applyFont="1" applyBorder="1"/>
    <xf numFmtId="4" fontId="7" fillId="0" borderId="1" xfId="3" applyNumberFormat="1" applyFont="1" applyBorder="1" applyAlignment="1">
      <alignment horizontal="right"/>
    </xf>
    <xf numFmtId="0" fontId="6" fillId="0" borderId="1" xfId="3" applyFont="1" applyBorder="1" applyAlignment="1">
      <alignment vertical="center" wrapText="1"/>
    </xf>
    <xf numFmtId="0" fontId="5" fillId="0" borderId="1" xfId="3" applyFont="1" applyBorder="1" applyAlignment="1">
      <alignment horizontal="center" vertical="top" wrapText="1"/>
    </xf>
    <xf numFmtId="0" fontId="23" fillId="0" borderId="13" xfId="4" applyFont="1" applyFill="1" applyBorder="1" applyAlignment="1" applyProtection="1">
      <alignment horizontal="center" vertical="top" wrapText="1"/>
    </xf>
    <xf numFmtId="0" fontId="23" fillId="0" borderId="13" xfId="4" applyFont="1" applyFill="1" applyBorder="1" applyAlignment="1" applyProtection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0" fontId="19" fillId="0" borderId="1" xfId="3" applyFont="1" applyBorder="1"/>
    <xf numFmtId="0" fontId="30" fillId="0" borderId="1" xfId="0" applyFont="1" applyBorder="1" applyAlignment="1">
      <alignment vertical="top" wrapText="1"/>
    </xf>
    <xf numFmtId="0" fontId="23" fillId="0" borderId="0" xfId="4" applyFont="1" applyFill="1" applyBorder="1" applyAlignment="1" applyProtection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9" fillId="0" borderId="1" xfId="0" quotePrefix="1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quotePrefix="1" applyFont="1" applyBorder="1" applyAlignment="1">
      <alignment vertical="top" wrapText="1"/>
    </xf>
    <xf numFmtId="0" fontId="23" fillId="0" borderId="1" xfId="0" applyNumberFormat="1" applyFont="1" applyBorder="1" applyAlignment="1">
      <alignment horizontal="center" vertical="top"/>
    </xf>
    <xf numFmtId="0" fontId="19" fillId="0" borderId="1" xfId="3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1" fillId="0" borderId="1" xfId="1" applyNumberFormat="1" applyFont="1" applyBorder="1" applyAlignment="1">
      <alignment horizontal="center" vertical="top" wrapText="1"/>
    </xf>
    <xf numFmtId="164" fontId="21" fillId="0" borderId="1" xfId="3" applyNumberFormat="1" applyFont="1" applyBorder="1" applyAlignment="1">
      <alignment horizontal="right"/>
    </xf>
    <xf numFmtId="4" fontId="21" fillId="0" borderId="0" xfId="3" applyNumberFormat="1" applyFont="1" applyBorder="1" applyAlignment="1">
      <alignment horizontal="right"/>
    </xf>
    <xf numFmtId="0" fontId="19" fillId="0" borderId="1" xfId="3" applyBorder="1" applyAlignment="1">
      <alignment vertical="top" wrapText="1"/>
    </xf>
    <xf numFmtId="0" fontId="0" fillId="0" borderId="0" xfId="0" applyAlignment="1">
      <alignment wrapText="1"/>
    </xf>
    <xf numFmtId="0" fontId="31" fillId="2" borderId="0" xfId="5" applyAlignment="1">
      <alignment wrapText="1"/>
    </xf>
    <xf numFmtId="0" fontId="31" fillId="2" borderId="0" xfId="5" applyAlignment="1"/>
    <xf numFmtId="0" fontId="0" fillId="0" borderId="0" xfId="0" applyAlignment="1">
      <alignment wrapText="1"/>
    </xf>
    <xf numFmtId="0" fontId="19" fillId="0" borderId="1" xfId="3" applyBorder="1" applyAlignment="1">
      <alignment horizontal="left" wrapText="1"/>
    </xf>
    <xf numFmtId="0" fontId="3" fillId="0" borderId="3" xfId="3" applyFont="1" applyBorder="1" applyAlignment="1">
      <alignment horizontal="left" vertical="top"/>
    </xf>
    <xf numFmtId="0" fontId="14" fillId="0" borderId="4" xfId="3" applyFont="1" applyBorder="1" applyAlignment="1">
      <alignment horizontal="left" vertical="top"/>
    </xf>
    <xf numFmtId="0" fontId="19" fillId="0" borderId="4" xfId="3" applyBorder="1" applyAlignment="1">
      <alignment horizontal="left" vertical="top"/>
    </xf>
    <xf numFmtId="0" fontId="19" fillId="0" borderId="5" xfId="3" applyBorder="1" applyAlignment="1">
      <alignment horizontal="left" vertical="top"/>
    </xf>
    <xf numFmtId="0" fontId="3" fillId="0" borderId="3" xfId="3" applyFont="1" applyBorder="1" applyAlignment="1">
      <alignment horizontal="left" vertical="top" wrapText="1"/>
    </xf>
    <xf numFmtId="0" fontId="19" fillId="0" borderId="4" xfId="3" applyBorder="1" applyAlignment="1">
      <alignment horizontal="left" vertical="top" wrapText="1"/>
    </xf>
    <xf numFmtId="0" fontId="19" fillId="0" borderId="5" xfId="3" applyBorder="1" applyAlignment="1">
      <alignment horizontal="left" vertical="top" wrapText="1"/>
    </xf>
    <xf numFmtId="0" fontId="2" fillId="0" borderId="3" xfId="3" applyFont="1" applyBorder="1" applyAlignment="1">
      <alignment horizontal="left" wrapText="1"/>
    </xf>
    <xf numFmtId="0" fontId="10" fillId="0" borderId="4" xfId="3" applyFont="1" applyBorder="1" applyAlignment="1">
      <alignment horizontal="left"/>
    </xf>
    <xf numFmtId="0" fontId="19" fillId="0" borderId="4" xfId="3" applyBorder="1" applyAlignment="1">
      <alignment horizontal="left"/>
    </xf>
    <xf numFmtId="0" fontId="19" fillId="0" borderId="5" xfId="3" applyBorder="1" applyAlignment="1">
      <alignment horizontal="left"/>
    </xf>
    <xf numFmtId="0" fontId="19" fillId="0" borderId="6" xfId="3" applyBorder="1" applyAlignment="1">
      <alignment horizontal="left" vertical="center"/>
    </xf>
    <xf numFmtId="0" fontId="19" fillId="0" borderId="10" xfId="3" applyBorder="1" applyAlignment="1">
      <alignment horizontal="left" vertical="center"/>
    </xf>
    <xf numFmtId="0" fontId="19" fillId="0" borderId="11" xfId="3" applyBorder="1" applyAlignment="1">
      <alignment horizontal="left" vertical="center"/>
    </xf>
    <xf numFmtId="0" fontId="19" fillId="0" borderId="12" xfId="3" applyBorder="1" applyAlignment="1">
      <alignment horizontal="left" vertical="center"/>
    </xf>
    <xf numFmtId="0" fontId="19" fillId="0" borderId="7" xfId="3" applyBorder="1" applyAlignment="1">
      <alignment horizontal="left" vertical="center"/>
    </xf>
    <xf numFmtId="0" fontId="19" fillId="0" borderId="9" xfId="3" applyBorder="1" applyAlignment="1">
      <alignment horizontal="left" vertical="center"/>
    </xf>
    <xf numFmtId="0" fontId="13" fillId="0" borderId="1" xfId="3" applyFont="1" applyBorder="1" applyAlignment="1">
      <alignment horizontal="left" wrapText="1"/>
    </xf>
    <xf numFmtId="0" fontId="13" fillId="0" borderId="4" xfId="3" applyFont="1" applyBorder="1" applyAlignment="1">
      <alignment horizontal="left" vertical="top"/>
    </xf>
    <xf numFmtId="0" fontId="16" fillId="0" borderId="4" xfId="3" applyFont="1" applyBorder="1" applyAlignment="1">
      <alignment horizontal="left" vertical="top"/>
    </xf>
    <xf numFmtId="0" fontId="16" fillId="0" borderId="5" xfId="3" applyFont="1" applyBorder="1" applyAlignment="1">
      <alignment horizontal="left" vertical="top"/>
    </xf>
    <xf numFmtId="0" fontId="3" fillId="0" borderId="3" xfId="3" applyFont="1" applyBorder="1" applyAlignment="1">
      <alignment horizontal="left"/>
    </xf>
    <xf numFmtId="0" fontId="18" fillId="0" borderId="4" xfId="3" applyFont="1" applyBorder="1" applyAlignment="1">
      <alignment horizontal="left"/>
    </xf>
    <xf numFmtId="0" fontId="12" fillId="0" borderId="4" xfId="3" applyFont="1" applyBorder="1" applyAlignment="1">
      <alignment horizontal="left"/>
    </xf>
    <xf numFmtId="0" fontId="19" fillId="0" borderId="1" xfId="3" applyBorder="1" applyAlignment="1">
      <alignment horizontal="left"/>
    </xf>
    <xf numFmtId="0" fontId="13" fillId="0" borderId="1" xfId="3" applyFont="1" applyBorder="1" applyAlignment="1">
      <alignment horizontal="left"/>
    </xf>
    <xf numFmtId="0" fontId="12" fillId="0" borderId="3" xfId="3" applyFont="1" applyBorder="1" applyAlignment="1">
      <alignment horizontal="left"/>
    </xf>
    <xf numFmtId="0" fontId="25" fillId="0" borderId="0" xfId="3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3" applyFont="1" applyAlignment="1">
      <alignment horizontal="left"/>
    </xf>
    <xf numFmtId="0" fontId="19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 wrapText="1"/>
    </xf>
    <xf numFmtId="0" fontId="19" fillId="0" borderId="1" xfId="3" applyFont="1" applyBorder="1" applyAlignment="1">
      <alignment horizontal="center" vertical="top" wrapText="1"/>
    </xf>
    <xf numFmtId="0" fontId="27" fillId="0" borderId="2" xfId="3" applyFont="1" applyBorder="1" applyAlignment="1">
      <alignment horizontal="center" vertical="center" wrapText="1"/>
    </xf>
    <xf numFmtId="0" fontId="27" fillId="0" borderId="8" xfId="3" applyFont="1" applyBorder="1" applyAlignment="1">
      <alignment horizontal="center" vertical="center" wrapText="1"/>
    </xf>
    <xf numFmtId="0" fontId="26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3" fillId="0" borderId="6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left" vertical="top" wrapText="1"/>
    </xf>
    <xf numFmtId="0" fontId="19" fillId="0" borderId="14" xfId="3" applyBorder="1" applyAlignment="1">
      <alignment horizontal="left" vertical="top" wrapText="1"/>
    </xf>
    <xf numFmtId="0" fontId="19" fillId="0" borderId="10" xfId="3" applyBorder="1" applyAlignment="1">
      <alignment horizontal="left"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9" xfId="0" applyBorder="1" applyAlignment="1">
      <alignment wrapText="1"/>
    </xf>
    <xf numFmtId="0" fontId="19" fillId="0" borderId="2" xfId="3" applyFont="1" applyBorder="1" applyAlignment="1">
      <alignment horizontal="center" vertical="center" wrapText="1"/>
    </xf>
    <xf numFmtId="0" fontId="19" fillId="0" borderId="8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top" wrapText="1"/>
    </xf>
    <xf numFmtId="0" fontId="19" fillId="0" borderId="7" xfId="3" applyFont="1" applyBorder="1" applyAlignment="1">
      <alignment horizontal="center" vertical="top" wrapText="1"/>
    </xf>
    <xf numFmtId="0" fontId="23" fillId="0" borderId="2" xfId="3" applyFont="1" applyBorder="1" applyAlignment="1">
      <alignment horizontal="center" vertical="top" wrapText="1"/>
    </xf>
    <xf numFmtId="0" fontId="19" fillId="0" borderId="8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1" xfId="3" applyFont="1" applyBorder="1" applyAlignment="1">
      <alignment horizontal="left"/>
    </xf>
    <xf numFmtId="0" fontId="5" fillId="0" borderId="1" xfId="3" applyFont="1" applyBorder="1" applyAlignment="1">
      <alignment horizontal="left"/>
    </xf>
  </cellXfs>
  <cellStyles count="6">
    <cellStyle name="xx_data" xfId="4"/>
    <cellStyle name="Нейтральный" xfId="5" builtinId="28"/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tabSelected="1" topLeftCell="A28" zoomScale="80" zoomScaleNormal="80" zoomScaleSheetLayoutView="90" workbookViewId="0">
      <selection activeCell="J32" sqref="J32"/>
    </sheetView>
  </sheetViews>
  <sheetFormatPr defaultRowHeight="15" x14ac:dyDescent="0.25"/>
  <cols>
    <col min="1" max="1" width="1" customWidth="1"/>
    <col min="2" max="2" width="4" customWidth="1"/>
    <col min="3" max="3" width="20.7109375" customWidth="1"/>
    <col min="4" max="4" width="22" customWidth="1"/>
    <col min="5" max="5" width="14.7109375" customWidth="1"/>
    <col min="6" max="6" width="12.28515625" customWidth="1"/>
    <col min="7" max="7" width="54.28515625" customWidth="1"/>
    <col min="8" max="8" width="10.140625" customWidth="1"/>
    <col min="9" max="9" width="19" customWidth="1"/>
    <col min="10" max="10" width="14.140625" customWidth="1"/>
    <col min="11" max="14" width="18.5703125" customWidth="1"/>
    <col min="15" max="15" width="26.85546875" customWidth="1"/>
    <col min="16" max="16" width="17.7109375" customWidth="1"/>
  </cols>
  <sheetData>
    <row r="1" spans="1:31" ht="24.75" customHeight="1" x14ac:dyDescent="0.35">
      <c r="A1" s="1"/>
      <c r="B1" s="84" t="s">
        <v>18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34.5" customHeight="1" x14ac:dyDescent="0.3">
      <c r="A2" s="1"/>
      <c r="B2" s="86" t="s">
        <v>19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ht="34.5" customHeight="1" x14ac:dyDescent="0.3">
      <c r="A3" s="1"/>
      <c r="B3" s="19"/>
      <c r="C3" s="19"/>
      <c r="D3" s="92" t="s">
        <v>20</v>
      </c>
      <c r="E3" s="92"/>
      <c r="F3" s="93"/>
      <c r="G3" s="93"/>
      <c r="H3" s="93"/>
      <c r="I3" s="93"/>
      <c r="J3" s="93"/>
      <c r="K3" s="93"/>
      <c r="L3" s="20"/>
      <c r="M3" s="20"/>
      <c r="N3" s="20"/>
      <c r="O3" s="19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 ht="15" customHeight="1" x14ac:dyDescent="0.25">
      <c r="A4" s="3"/>
      <c r="B4" s="87" t="s">
        <v>0</v>
      </c>
      <c r="C4" s="96" t="s">
        <v>28</v>
      </c>
      <c r="D4" s="87" t="s">
        <v>1</v>
      </c>
      <c r="E4" s="90" t="s">
        <v>29</v>
      </c>
      <c r="F4" s="94" t="s">
        <v>34</v>
      </c>
      <c r="G4" s="111" t="s">
        <v>33</v>
      </c>
      <c r="H4" s="87" t="s">
        <v>2</v>
      </c>
      <c r="I4" s="98" t="s">
        <v>15</v>
      </c>
      <c r="J4" s="114" t="s">
        <v>27</v>
      </c>
      <c r="K4" s="112" t="s">
        <v>16</v>
      </c>
      <c r="L4" s="88" t="s">
        <v>17</v>
      </c>
      <c r="M4" s="116" t="s">
        <v>21</v>
      </c>
      <c r="N4" s="117"/>
      <c r="O4" s="118"/>
      <c r="P4" s="109" t="s">
        <v>3</v>
      </c>
      <c r="Q4" s="4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11.75" customHeight="1" x14ac:dyDescent="0.25">
      <c r="A5" s="5"/>
      <c r="B5" s="87"/>
      <c r="C5" s="97"/>
      <c r="D5" s="87"/>
      <c r="E5" s="91"/>
      <c r="F5" s="95"/>
      <c r="G5" s="111"/>
      <c r="H5" s="87"/>
      <c r="I5" s="99"/>
      <c r="J5" s="115"/>
      <c r="K5" s="113"/>
      <c r="L5" s="89"/>
      <c r="M5" s="21" t="s">
        <v>22</v>
      </c>
      <c r="N5" s="21" t="s">
        <v>23</v>
      </c>
      <c r="O5" s="25" t="s">
        <v>26</v>
      </c>
      <c r="P5" s="110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31" ht="18.75" customHeight="1" x14ac:dyDescent="0.25">
      <c r="A6" s="3"/>
      <c r="B6" s="6">
        <v>1</v>
      </c>
      <c r="C6" s="6">
        <v>2</v>
      </c>
      <c r="D6" s="6">
        <v>3</v>
      </c>
      <c r="E6" s="6">
        <v>4</v>
      </c>
      <c r="F6" s="6">
        <v>5</v>
      </c>
      <c r="G6" s="17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35">
        <v>15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1" ht="255" customHeight="1" x14ac:dyDescent="0.25">
      <c r="A7" s="1"/>
      <c r="B7" s="13">
        <v>1</v>
      </c>
      <c r="C7" s="26" t="s">
        <v>30</v>
      </c>
      <c r="D7" s="27" t="s">
        <v>31</v>
      </c>
      <c r="E7" s="28" t="s">
        <v>63</v>
      </c>
      <c r="F7" s="24"/>
      <c r="G7" s="30" t="s">
        <v>32</v>
      </c>
      <c r="H7" s="31" t="s">
        <v>4</v>
      </c>
      <c r="I7" s="32">
        <v>12</v>
      </c>
      <c r="J7" s="33">
        <v>53548.77</v>
      </c>
      <c r="K7" s="33">
        <f>J7*I7</f>
        <v>642585.24</v>
      </c>
      <c r="L7" s="34">
        <f>K7*1.18</f>
        <v>758250.58319999999</v>
      </c>
      <c r="M7" s="11"/>
      <c r="N7" s="11"/>
      <c r="O7" s="18"/>
      <c r="P7" s="39" t="s">
        <v>117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1" ht="65.25" customHeight="1" x14ac:dyDescent="0.25">
      <c r="A8" s="1"/>
      <c r="B8" s="31">
        <v>2</v>
      </c>
      <c r="C8" s="26">
        <v>35267</v>
      </c>
      <c r="D8" s="27" t="s">
        <v>35</v>
      </c>
      <c r="E8" s="28" t="s">
        <v>36</v>
      </c>
      <c r="F8" s="36"/>
      <c r="G8" s="41" t="s">
        <v>37</v>
      </c>
      <c r="H8" s="42" t="s">
        <v>38</v>
      </c>
      <c r="I8" s="32">
        <v>3</v>
      </c>
      <c r="J8" s="33">
        <v>1104.4000000000001</v>
      </c>
      <c r="K8" s="33">
        <f t="shared" ref="K8:K31" si="0">J8*I8</f>
        <v>3313.2000000000003</v>
      </c>
      <c r="L8" s="34">
        <f t="shared" ref="L8:L31" si="1">K8*1.18</f>
        <v>3909.576</v>
      </c>
      <c r="M8" s="11"/>
      <c r="N8" s="11"/>
      <c r="O8" s="14"/>
      <c r="P8" s="39" t="s">
        <v>117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ht="65.25" customHeight="1" x14ac:dyDescent="0.25">
      <c r="A9" s="1"/>
      <c r="B9" s="31">
        <v>3</v>
      </c>
      <c r="C9" s="26">
        <v>36785</v>
      </c>
      <c r="D9" s="27" t="s">
        <v>39</v>
      </c>
      <c r="E9" s="28" t="s">
        <v>36</v>
      </c>
      <c r="F9" s="29"/>
      <c r="G9" s="30" t="s">
        <v>40</v>
      </c>
      <c r="H9" s="42" t="s">
        <v>4</v>
      </c>
      <c r="I9" s="44">
        <v>14</v>
      </c>
      <c r="J9" s="33">
        <v>1156</v>
      </c>
      <c r="K9" s="33">
        <f t="shared" si="0"/>
        <v>16184</v>
      </c>
      <c r="L9" s="34">
        <f t="shared" si="1"/>
        <v>19097.12</v>
      </c>
      <c r="M9" s="11"/>
      <c r="N9" s="11"/>
      <c r="O9" s="14"/>
      <c r="P9" s="39" t="s">
        <v>117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1" ht="150.75" customHeight="1" x14ac:dyDescent="0.25">
      <c r="A10" s="1"/>
      <c r="B10" s="31">
        <v>4</v>
      </c>
      <c r="C10" s="26" t="s">
        <v>41</v>
      </c>
      <c r="D10" s="27" t="s">
        <v>42</v>
      </c>
      <c r="E10" s="28" t="s">
        <v>43</v>
      </c>
      <c r="F10" s="36"/>
      <c r="G10" s="41" t="s">
        <v>44</v>
      </c>
      <c r="H10" s="42" t="s">
        <v>4</v>
      </c>
      <c r="I10" s="45">
        <v>24</v>
      </c>
      <c r="J10" s="33">
        <v>15613</v>
      </c>
      <c r="K10" s="33">
        <f t="shared" si="0"/>
        <v>374712</v>
      </c>
      <c r="L10" s="34">
        <f t="shared" si="1"/>
        <v>442160.16</v>
      </c>
      <c r="M10" s="11"/>
      <c r="N10" s="11"/>
      <c r="O10" s="14"/>
      <c r="P10" s="39" t="s">
        <v>117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1" ht="108.75" customHeight="1" x14ac:dyDescent="0.25">
      <c r="A11" s="1"/>
      <c r="B11" s="31">
        <v>5</v>
      </c>
      <c r="C11" s="26">
        <v>255002</v>
      </c>
      <c r="D11" s="27" t="s">
        <v>45</v>
      </c>
      <c r="E11" s="28" t="s">
        <v>46</v>
      </c>
      <c r="F11" s="36"/>
      <c r="G11" s="41" t="s">
        <v>47</v>
      </c>
      <c r="H11" s="42" t="s">
        <v>4</v>
      </c>
      <c r="I11" s="45">
        <v>6</v>
      </c>
      <c r="J11" s="33">
        <v>1424.75</v>
      </c>
      <c r="K11" s="33">
        <f t="shared" si="0"/>
        <v>8548.5</v>
      </c>
      <c r="L11" s="34">
        <f t="shared" si="1"/>
        <v>10087.23</v>
      </c>
      <c r="M11" s="11"/>
      <c r="N11" s="11"/>
      <c r="O11" s="14"/>
      <c r="P11" s="39" t="s">
        <v>117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1" ht="50.25" customHeight="1" x14ac:dyDescent="0.25">
      <c r="A12" s="1"/>
      <c r="B12" s="31">
        <v>6</v>
      </c>
      <c r="C12" s="26" t="s">
        <v>48</v>
      </c>
      <c r="D12" s="37" t="s">
        <v>49</v>
      </c>
      <c r="E12" s="28" t="s">
        <v>63</v>
      </c>
      <c r="F12" s="36"/>
      <c r="G12" s="41" t="s">
        <v>50</v>
      </c>
      <c r="H12" s="42" t="s">
        <v>4</v>
      </c>
      <c r="I12" s="45">
        <v>6</v>
      </c>
      <c r="J12" s="33">
        <v>21648.67</v>
      </c>
      <c r="K12" s="33">
        <f t="shared" si="0"/>
        <v>129892.01999999999</v>
      </c>
      <c r="L12" s="34">
        <f t="shared" si="1"/>
        <v>153272.58359999998</v>
      </c>
      <c r="M12" s="11"/>
      <c r="N12" s="11"/>
      <c r="O12" s="14"/>
      <c r="P12" s="39" t="s">
        <v>117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1" ht="141.75" customHeight="1" x14ac:dyDescent="0.25">
      <c r="A13" s="1"/>
      <c r="B13" s="31">
        <v>7</v>
      </c>
      <c r="C13" s="26" t="s">
        <v>51</v>
      </c>
      <c r="D13" s="38" t="s">
        <v>52</v>
      </c>
      <c r="E13" s="28" t="s">
        <v>53</v>
      </c>
      <c r="F13" s="36"/>
      <c r="G13" s="41" t="s">
        <v>54</v>
      </c>
      <c r="H13" s="42" t="s">
        <v>4</v>
      </c>
      <c r="I13" s="44">
        <v>14</v>
      </c>
      <c r="J13" s="33">
        <v>2267.14</v>
      </c>
      <c r="K13" s="33">
        <f t="shared" si="0"/>
        <v>31739.96</v>
      </c>
      <c r="L13" s="34">
        <f t="shared" si="1"/>
        <v>37453.152799999996</v>
      </c>
      <c r="M13" s="11"/>
      <c r="N13" s="11"/>
      <c r="O13" s="14"/>
      <c r="P13" s="39" t="s">
        <v>117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1" ht="53.25" customHeight="1" x14ac:dyDescent="0.25">
      <c r="A14" s="1"/>
      <c r="B14" s="31">
        <v>8</v>
      </c>
      <c r="C14" s="26" t="s">
        <v>55</v>
      </c>
      <c r="D14" s="39" t="s">
        <v>56</v>
      </c>
      <c r="E14" s="28" t="s">
        <v>63</v>
      </c>
      <c r="F14" s="29"/>
      <c r="G14" s="30" t="s">
        <v>57</v>
      </c>
      <c r="H14" s="42" t="s">
        <v>4</v>
      </c>
      <c r="I14" s="32">
        <v>24</v>
      </c>
      <c r="J14" s="33">
        <v>2494.38</v>
      </c>
      <c r="K14" s="33">
        <f t="shared" si="0"/>
        <v>59865.120000000003</v>
      </c>
      <c r="L14" s="34">
        <f t="shared" si="1"/>
        <v>70640.8416</v>
      </c>
      <c r="M14" s="11"/>
      <c r="N14" s="11"/>
      <c r="O14" s="14"/>
      <c r="P14" s="39" t="s">
        <v>117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1" ht="49.5" customHeight="1" x14ac:dyDescent="0.25">
      <c r="A15" s="1"/>
      <c r="B15" s="31">
        <v>9</v>
      </c>
      <c r="C15" s="26" t="s">
        <v>58</v>
      </c>
      <c r="D15" s="39" t="s">
        <v>59</v>
      </c>
      <c r="E15" s="28"/>
      <c r="F15" s="29"/>
      <c r="G15" s="30" t="s">
        <v>60</v>
      </c>
      <c r="H15" s="42" t="s">
        <v>4</v>
      </c>
      <c r="I15" s="45">
        <v>6</v>
      </c>
      <c r="J15" s="33">
        <v>9356.09</v>
      </c>
      <c r="K15" s="33">
        <f t="shared" si="0"/>
        <v>56136.54</v>
      </c>
      <c r="L15" s="34">
        <f t="shared" si="1"/>
        <v>66241.117199999993</v>
      </c>
      <c r="M15" s="11"/>
      <c r="N15" s="11"/>
      <c r="O15" s="14"/>
      <c r="P15" s="39" t="s">
        <v>117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1" ht="66.75" customHeight="1" x14ac:dyDescent="0.25">
      <c r="A16" s="1"/>
      <c r="B16" s="31">
        <v>10</v>
      </c>
      <c r="C16" s="26" t="s">
        <v>61</v>
      </c>
      <c r="D16" s="39" t="s">
        <v>62</v>
      </c>
      <c r="E16" s="28" t="s">
        <v>63</v>
      </c>
      <c r="F16" s="29"/>
      <c r="G16" s="30" t="s">
        <v>64</v>
      </c>
      <c r="H16" s="42" t="s">
        <v>4</v>
      </c>
      <c r="I16" s="32">
        <v>24</v>
      </c>
      <c r="J16" s="33">
        <v>906.25</v>
      </c>
      <c r="K16" s="33">
        <f t="shared" si="0"/>
        <v>21750</v>
      </c>
      <c r="L16" s="34">
        <f t="shared" si="1"/>
        <v>25665</v>
      </c>
      <c r="M16" s="11"/>
      <c r="N16" s="11"/>
      <c r="O16" s="14"/>
      <c r="P16" s="39" t="s">
        <v>117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48" customHeight="1" x14ac:dyDescent="0.25">
      <c r="A17" s="1"/>
      <c r="B17" s="31">
        <v>11</v>
      </c>
      <c r="C17" s="26" t="s">
        <v>65</v>
      </c>
      <c r="D17" s="39" t="s">
        <v>66</v>
      </c>
      <c r="E17" s="28" t="s">
        <v>63</v>
      </c>
      <c r="F17" s="29"/>
      <c r="G17" s="30" t="s">
        <v>67</v>
      </c>
      <c r="H17" s="42" t="s">
        <v>4</v>
      </c>
      <c r="I17" s="45">
        <v>72</v>
      </c>
      <c r="J17" s="33">
        <v>21.69</v>
      </c>
      <c r="K17" s="33">
        <f t="shared" si="0"/>
        <v>1561.68</v>
      </c>
      <c r="L17" s="34">
        <f t="shared" si="1"/>
        <v>1842.7824000000001</v>
      </c>
      <c r="M17" s="11"/>
      <c r="N17" s="11"/>
      <c r="O17" s="14"/>
      <c r="P17" s="39" t="s">
        <v>117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49.5" customHeight="1" x14ac:dyDescent="0.25">
      <c r="A18" s="1"/>
      <c r="B18" s="31">
        <v>12</v>
      </c>
      <c r="C18" s="26" t="s">
        <v>68</v>
      </c>
      <c r="D18" s="39" t="s">
        <v>69</v>
      </c>
      <c r="E18" s="28" t="s">
        <v>63</v>
      </c>
      <c r="F18" s="29"/>
      <c r="G18" s="30" t="s">
        <v>70</v>
      </c>
      <c r="H18" s="42" t="s">
        <v>4</v>
      </c>
      <c r="I18" s="45">
        <v>48</v>
      </c>
      <c r="J18" s="33">
        <v>38.119999999999997</v>
      </c>
      <c r="K18" s="33">
        <f t="shared" si="0"/>
        <v>1829.7599999999998</v>
      </c>
      <c r="L18" s="34">
        <f t="shared" si="1"/>
        <v>2159.1167999999998</v>
      </c>
      <c r="M18" s="11"/>
      <c r="N18" s="11"/>
      <c r="O18" s="14"/>
      <c r="P18" s="39" t="s">
        <v>117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46.5" customHeight="1" x14ac:dyDescent="0.25">
      <c r="A19" s="1"/>
      <c r="B19" s="31">
        <v>13</v>
      </c>
      <c r="C19" s="26" t="s">
        <v>71</v>
      </c>
      <c r="D19" s="39" t="s">
        <v>72</v>
      </c>
      <c r="E19" s="28" t="s">
        <v>63</v>
      </c>
      <c r="F19" s="29"/>
      <c r="G19" s="30" t="s">
        <v>72</v>
      </c>
      <c r="H19" s="42" t="s">
        <v>4</v>
      </c>
      <c r="I19" s="45">
        <v>24</v>
      </c>
      <c r="J19" s="33">
        <v>15.77</v>
      </c>
      <c r="K19" s="33">
        <f t="shared" si="0"/>
        <v>378.48</v>
      </c>
      <c r="L19" s="34">
        <f t="shared" si="1"/>
        <v>446.60640000000001</v>
      </c>
      <c r="M19" s="11"/>
      <c r="N19" s="11"/>
      <c r="O19" s="14"/>
      <c r="P19" s="39" t="s">
        <v>117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45.75" customHeight="1" x14ac:dyDescent="0.25">
      <c r="A20" s="1"/>
      <c r="B20" s="31">
        <v>14</v>
      </c>
      <c r="C20" s="26" t="s">
        <v>73</v>
      </c>
      <c r="D20" s="39" t="s">
        <v>74</v>
      </c>
      <c r="E20" s="28" t="s">
        <v>63</v>
      </c>
      <c r="F20" s="29"/>
      <c r="G20" s="30" t="s">
        <v>75</v>
      </c>
      <c r="H20" s="42" t="s">
        <v>4</v>
      </c>
      <c r="I20" s="45">
        <v>1200</v>
      </c>
      <c r="J20" s="33">
        <v>5.92</v>
      </c>
      <c r="K20" s="33">
        <f t="shared" si="0"/>
        <v>7104</v>
      </c>
      <c r="L20" s="34">
        <f t="shared" si="1"/>
        <v>8382.7199999999993</v>
      </c>
      <c r="M20" s="11"/>
      <c r="N20" s="11"/>
      <c r="O20" s="14"/>
      <c r="P20" s="39" t="s">
        <v>117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42.75" customHeight="1" x14ac:dyDescent="0.25">
      <c r="A21" s="1"/>
      <c r="B21" s="31">
        <v>15</v>
      </c>
      <c r="C21" s="26" t="s">
        <v>76</v>
      </c>
      <c r="D21" s="39" t="s">
        <v>77</v>
      </c>
      <c r="E21" s="28" t="s">
        <v>63</v>
      </c>
      <c r="F21" s="29"/>
      <c r="G21" s="30" t="s">
        <v>78</v>
      </c>
      <c r="H21" s="42" t="s">
        <v>4</v>
      </c>
      <c r="I21" s="45">
        <v>600</v>
      </c>
      <c r="J21" s="33">
        <v>36.130000000000003</v>
      </c>
      <c r="K21" s="33">
        <f t="shared" si="0"/>
        <v>21678</v>
      </c>
      <c r="L21" s="34">
        <f t="shared" si="1"/>
        <v>25580.039999999997</v>
      </c>
      <c r="M21" s="11"/>
      <c r="N21" s="11"/>
      <c r="O21" s="14"/>
      <c r="P21" s="39" t="s">
        <v>117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56.25" customHeight="1" x14ac:dyDescent="0.25">
      <c r="A22" s="1"/>
      <c r="B22" s="31">
        <v>16</v>
      </c>
      <c r="C22" s="26" t="s">
        <v>79</v>
      </c>
      <c r="D22" s="39" t="s">
        <v>80</v>
      </c>
      <c r="E22" s="28" t="s">
        <v>63</v>
      </c>
      <c r="F22" s="29"/>
      <c r="G22" s="30" t="s">
        <v>81</v>
      </c>
      <c r="H22" s="42" t="s">
        <v>4</v>
      </c>
      <c r="I22" s="45">
        <v>576</v>
      </c>
      <c r="J22" s="33">
        <v>114.36</v>
      </c>
      <c r="K22" s="33">
        <f t="shared" si="0"/>
        <v>65871.360000000001</v>
      </c>
      <c r="L22" s="34">
        <f t="shared" si="1"/>
        <v>77728.204799999992</v>
      </c>
      <c r="M22" s="11"/>
      <c r="N22" s="11"/>
      <c r="O22" s="14"/>
      <c r="P22" s="39" t="s">
        <v>117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57" customHeight="1" x14ac:dyDescent="0.25">
      <c r="A23" s="1"/>
      <c r="B23" s="31">
        <v>17</v>
      </c>
      <c r="C23" s="26" t="s">
        <v>82</v>
      </c>
      <c r="D23" s="39" t="s">
        <v>83</v>
      </c>
      <c r="E23" s="28" t="s">
        <v>63</v>
      </c>
      <c r="F23" s="29"/>
      <c r="G23" s="30" t="s">
        <v>84</v>
      </c>
      <c r="H23" s="42" t="s">
        <v>4</v>
      </c>
      <c r="I23" s="45">
        <v>576</v>
      </c>
      <c r="J23" s="33">
        <v>69.650000000000006</v>
      </c>
      <c r="K23" s="33">
        <f t="shared" si="0"/>
        <v>40118.400000000001</v>
      </c>
      <c r="L23" s="34">
        <f t="shared" si="1"/>
        <v>47339.712</v>
      </c>
      <c r="M23" s="11"/>
      <c r="N23" s="11"/>
      <c r="O23" s="14"/>
      <c r="P23" s="39" t="s">
        <v>117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55.5" customHeight="1" x14ac:dyDescent="0.25">
      <c r="A24" s="1"/>
      <c r="B24" s="31">
        <v>18</v>
      </c>
      <c r="C24" s="26"/>
      <c r="D24" s="39" t="s">
        <v>85</v>
      </c>
      <c r="E24" s="28"/>
      <c r="F24" s="29"/>
      <c r="G24" s="30" t="s">
        <v>86</v>
      </c>
      <c r="H24" s="42" t="s">
        <v>38</v>
      </c>
      <c r="I24" s="45">
        <v>70</v>
      </c>
      <c r="J24" s="33">
        <v>653.39</v>
      </c>
      <c r="K24" s="33">
        <f t="shared" si="0"/>
        <v>45737.299999999996</v>
      </c>
      <c r="L24" s="34">
        <f t="shared" si="1"/>
        <v>53970.013999999996</v>
      </c>
      <c r="M24" s="11"/>
      <c r="N24" s="11"/>
      <c r="O24" s="14"/>
      <c r="P24" s="39" t="s">
        <v>117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60.75" customHeight="1" x14ac:dyDescent="0.25">
      <c r="A25" s="1"/>
      <c r="B25" s="31">
        <v>19</v>
      </c>
      <c r="C25" s="26"/>
      <c r="D25" s="39" t="s">
        <v>87</v>
      </c>
      <c r="E25" s="28"/>
      <c r="F25" s="29"/>
      <c r="G25" s="30" t="s">
        <v>88</v>
      </c>
      <c r="H25" s="42" t="s">
        <v>38</v>
      </c>
      <c r="I25" s="45">
        <v>70</v>
      </c>
      <c r="J25" s="33">
        <v>420.25</v>
      </c>
      <c r="K25" s="33">
        <f t="shared" si="0"/>
        <v>29417.5</v>
      </c>
      <c r="L25" s="34">
        <f t="shared" si="1"/>
        <v>34712.65</v>
      </c>
      <c r="M25" s="11"/>
      <c r="N25" s="11"/>
      <c r="O25" s="14"/>
      <c r="P25" s="39" t="s">
        <v>117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86.25" customHeight="1" x14ac:dyDescent="0.25">
      <c r="A26" s="1"/>
      <c r="B26" s="31">
        <v>20</v>
      </c>
      <c r="C26" s="26" t="s">
        <v>89</v>
      </c>
      <c r="D26" s="39" t="s">
        <v>90</v>
      </c>
      <c r="E26" s="28" t="s">
        <v>63</v>
      </c>
      <c r="F26" s="29"/>
      <c r="G26" s="30" t="s">
        <v>91</v>
      </c>
      <c r="H26" s="42" t="s">
        <v>4</v>
      </c>
      <c r="I26" s="45">
        <v>24</v>
      </c>
      <c r="J26" s="33">
        <v>238.75</v>
      </c>
      <c r="K26" s="33">
        <f t="shared" si="0"/>
        <v>5730</v>
      </c>
      <c r="L26" s="34">
        <f t="shared" si="1"/>
        <v>6761.4</v>
      </c>
      <c r="M26" s="11"/>
      <c r="N26" s="11"/>
      <c r="O26" s="14"/>
      <c r="P26" s="39" t="s">
        <v>117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15.5" customHeight="1" x14ac:dyDescent="0.25">
      <c r="A27" s="1"/>
      <c r="B27" s="31">
        <v>21</v>
      </c>
      <c r="C27" s="26" t="s">
        <v>92</v>
      </c>
      <c r="D27" s="39" t="s">
        <v>93</v>
      </c>
      <c r="E27" s="28" t="s">
        <v>53</v>
      </c>
      <c r="F27" s="29"/>
      <c r="G27" s="30" t="s">
        <v>94</v>
      </c>
      <c r="H27" s="42" t="s">
        <v>4</v>
      </c>
      <c r="I27" s="45">
        <v>2</v>
      </c>
      <c r="J27" s="33">
        <v>2313.75</v>
      </c>
      <c r="K27" s="33">
        <f t="shared" si="0"/>
        <v>4627.5</v>
      </c>
      <c r="L27" s="34">
        <f t="shared" si="1"/>
        <v>5460.45</v>
      </c>
      <c r="M27" s="11"/>
      <c r="N27" s="11"/>
      <c r="O27" s="14"/>
      <c r="P27" s="39" t="s">
        <v>117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51.75" customHeight="1" x14ac:dyDescent="0.25">
      <c r="A28" s="1"/>
      <c r="B28" s="31">
        <v>22</v>
      </c>
      <c r="C28" s="26" t="s">
        <v>95</v>
      </c>
      <c r="D28" s="39" t="s">
        <v>96</v>
      </c>
      <c r="E28" s="28" t="s">
        <v>63</v>
      </c>
      <c r="F28" s="29"/>
      <c r="G28" s="30" t="s">
        <v>97</v>
      </c>
      <c r="H28" s="42" t="s">
        <v>98</v>
      </c>
      <c r="I28" s="45">
        <v>10</v>
      </c>
      <c r="J28" s="33">
        <v>86.52</v>
      </c>
      <c r="K28" s="33">
        <f t="shared" si="0"/>
        <v>865.19999999999993</v>
      </c>
      <c r="L28" s="34">
        <f t="shared" si="1"/>
        <v>1020.9359999999999</v>
      </c>
      <c r="M28" s="11"/>
      <c r="N28" s="11"/>
      <c r="O28" s="14"/>
      <c r="P28" s="39" t="s">
        <v>117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48.75" customHeight="1" x14ac:dyDescent="0.25">
      <c r="A29" s="1"/>
      <c r="B29" s="31">
        <v>23</v>
      </c>
      <c r="C29" s="26" t="s">
        <v>99</v>
      </c>
      <c r="D29" s="39" t="s">
        <v>100</v>
      </c>
      <c r="E29" s="28" t="s">
        <v>63</v>
      </c>
      <c r="F29" s="29"/>
      <c r="G29" s="30" t="s">
        <v>100</v>
      </c>
      <c r="H29" s="42" t="s">
        <v>4</v>
      </c>
      <c r="I29" s="45">
        <v>20</v>
      </c>
      <c r="J29" s="46">
        <v>84.25</v>
      </c>
      <c r="K29" s="33">
        <f t="shared" si="0"/>
        <v>1685</v>
      </c>
      <c r="L29" s="34">
        <f t="shared" si="1"/>
        <v>1988.3</v>
      </c>
      <c r="M29" s="11"/>
      <c r="N29" s="11"/>
      <c r="O29" s="14"/>
      <c r="P29" s="39" t="s">
        <v>117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49.5" customHeight="1" x14ac:dyDescent="0.25">
      <c r="A30" s="1"/>
      <c r="B30" s="31">
        <v>24</v>
      </c>
      <c r="C30" s="26" t="s">
        <v>101</v>
      </c>
      <c r="D30" s="39" t="s">
        <v>102</v>
      </c>
      <c r="E30" s="28" t="s">
        <v>63</v>
      </c>
      <c r="F30" s="29"/>
      <c r="G30" s="30" t="s">
        <v>102</v>
      </c>
      <c r="H30" s="42" t="s">
        <v>4</v>
      </c>
      <c r="I30" s="45">
        <v>20</v>
      </c>
      <c r="J30" s="46">
        <v>127.05</v>
      </c>
      <c r="K30" s="33">
        <f t="shared" si="0"/>
        <v>2541</v>
      </c>
      <c r="L30" s="34">
        <f t="shared" si="1"/>
        <v>2998.3799999999997</v>
      </c>
      <c r="M30" s="11"/>
      <c r="N30" s="11"/>
      <c r="O30" s="15"/>
      <c r="P30" s="39" t="s">
        <v>117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29.75" customHeight="1" x14ac:dyDescent="0.25">
      <c r="A31" s="1"/>
      <c r="B31" s="31">
        <v>25</v>
      </c>
      <c r="C31" s="26" t="s">
        <v>103</v>
      </c>
      <c r="D31" s="39" t="s">
        <v>104</v>
      </c>
      <c r="E31" s="28" t="s">
        <v>103</v>
      </c>
      <c r="F31" s="40"/>
      <c r="G31" s="43" t="s">
        <v>105</v>
      </c>
      <c r="H31" s="42" t="s">
        <v>12</v>
      </c>
      <c r="I31" s="48">
        <v>1</v>
      </c>
      <c r="J31" s="47">
        <v>106088.32000000001</v>
      </c>
      <c r="K31" s="33">
        <f t="shared" si="0"/>
        <v>106088.32000000001</v>
      </c>
      <c r="L31" s="34">
        <f t="shared" si="1"/>
        <v>125184.2176</v>
      </c>
      <c r="M31" s="12"/>
      <c r="N31" s="12"/>
      <c r="O31" s="16"/>
      <c r="P31" s="39" t="s">
        <v>117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25">
      <c r="A32" s="1"/>
      <c r="B32" s="7"/>
      <c r="C32" s="2"/>
      <c r="D32" s="2"/>
      <c r="E32" s="2"/>
      <c r="F32" s="2"/>
      <c r="G32" s="7"/>
      <c r="H32" s="7"/>
      <c r="I32" s="9"/>
      <c r="J32" s="8"/>
      <c r="K32" s="49" t="s">
        <v>106</v>
      </c>
      <c r="L32" s="49">
        <f>SUM(L7:L31)</f>
        <v>1982352.8943999994</v>
      </c>
      <c r="M32" s="8"/>
      <c r="N32" s="49" t="s">
        <v>107</v>
      </c>
      <c r="O32" s="5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25">
      <c r="A33" s="1"/>
      <c r="B33" s="7"/>
      <c r="C33" s="2"/>
      <c r="D33" s="2"/>
      <c r="E33" s="2"/>
      <c r="F33" s="2"/>
      <c r="G33" s="7"/>
      <c r="H33" s="7"/>
      <c r="I33" s="7"/>
      <c r="J33" s="22"/>
      <c r="K33" s="22" t="s">
        <v>10</v>
      </c>
      <c r="L33" s="50">
        <f>L32*18/118</f>
        <v>302392.81439999992</v>
      </c>
      <c r="M33" s="23"/>
      <c r="N33" s="23" t="s">
        <v>10</v>
      </c>
      <c r="O33" s="5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25">
      <c r="A34" s="1"/>
      <c r="B34" s="120" t="s">
        <v>25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25">
      <c r="A35" s="1"/>
      <c r="B35" s="119" t="s">
        <v>24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29.25" customHeight="1" x14ac:dyDescent="0.25">
      <c r="A36" s="1"/>
      <c r="B36" s="56" t="s">
        <v>5</v>
      </c>
      <c r="C36" s="56"/>
      <c r="D36" s="57" t="s">
        <v>108</v>
      </c>
      <c r="E36" s="58"/>
      <c r="F36" s="59"/>
      <c r="G36" s="59"/>
      <c r="H36" s="59"/>
      <c r="I36" s="59"/>
      <c r="J36" s="59"/>
      <c r="K36" s="59"/>
      <c r="L36" s="59"/>
      <c r="M36" s="59"/>
      <c r="N36" s="59"/>
      <c r="O36" s="6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33" customHeight="1" x14ac:dyDescent="0.25">
      <c r="A37" s="1"/>
      <c r="B37" s="74" t="s">
        <v>13</v>
      </c>
      <c r="C37" s="56"/>
      <c r="D37" s="57" t="s">
        <v>109</v>
      </c>
      <c r="E37" s="75"/>
      <c r="F37" s="76"/>
      <c r="G37" s="76"/>
      <c r="H37" s="76"/>
      <c r="I37" s="76"/>
      <c r="J37" s="76"/>
      <c r="K37" s="76"/>
      <c r="L37" s="76"/>
      <c r="M37" s="76"/>
      <c r="N37" s="76"/>
      <c r="O37" s="7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25">
      <c r="A38" s="1"/>
      <c r="B38" s="81" t="s">
        <v>6</v>
      </c>
      <c r="C38" s="81"/>
      <c r="D38" s="61" t="s">
        <v>110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/>
      <c r="P38" s="2"/>
      <c r="Q38" s="2"/>
      <c r="R38" s="2"/>
      <c r="S38" s="2"/>
      <c r="T38" s="2"/>
      <c r="U38" s="2"/>
      <c r="V38" s="1"/>
      <c r="W38" s="1"/>
      <c r="X38" s="1"/>
      <c r="Y38" s="1"/>
      <c r="Z38" s="1"/>
      <c r="AA38" s="1"/>
      <c r="AB38" s="1"/>
      <c r="AC38" s="1"/>
      <c r="AD38" s="1"/>
    </row>
    <row r="39" spans="1:30" ht="22.5" customHeight="1" x14ac:dyDescent="0.25">
      <c r="A39" s="1"/>
      <c r="B39" s="68" t="s">
        <v>7</v>
      </c>
      <c r="C39" s="69"/>
      <c r="D39" s="100" t="s">
        <v>111</v>
      </c>
      <c r="E39" s="101"/>
      <c r="F39" s="102"/>
      <c r="G39" s="102"/>
      <c r="H39" s="102"/>
      <c r="I39" s="102"/>
      <c r="J39" s="102"/>
      <c r="K39" s="102"/>
      <c r="L39" s="102"/>
      <c r="M39" s="102"/>
      <c r="N39" s="102"/>
      <c r="O39" s="103"/>
      <c r="P39" s="2"/>
      <c r="Q39" s="2"/>
      <c r="R39" s="2"/>
      <c r="S39" s="2"/>
      <c r="T39" s="2"/>
      <c r="U39" s="2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25">
      <c r="A40" s="1"/>
      <c r="B40" s="70"/>
      <c r="C40" s="71"/>
      <c r="D40" s="104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105"/>
      <c r="P40" s="2"/>
      <c r="Q40" s="2"/>
      <c r="R40" s="2"/>
      <c r="S40" s="2"/>
      <c r="T40" s="2"/>
      <c r="U40" s="2"/>
      <c r="V40" s="1"/>
      <c r="W40" s="1"/>
      <c r="X40" s="1"/>
      <c r="Y40" s="1"/>
      <c r="Z40" s="1"/>
      <c r="AA40" s="1"/>
      <c r="AB40" s="1"/>
      <c r="AC40" s="1"/>
      <c r="AD40" s="1"/>
    </row>
    <row r="41" spans="1:30" s="10" customFormat="1" ht="15" customHeight="1" x14ac:dyDescent="0.25">
      <c r="B41" s="70"/>
      <c r="C41" s="71"/>
      <c r="D41" s="104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105"/>
    </row>
    <row r="42" spans="1:30" s="10" customFormat="1" ht="15" customHeight="1" x14ac:dyDescent="0.25">
      <c r="B42" s="70"/>
      <c r="C42" s="71"/>
      <c r="D42" s="104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105"/>
    </row>
    <row r="43" spans="1:30" ht="15" customHeight="1" x14ac:dyDescent="0.25">
      <c r="A43" s="1"/>
      <c r="B43" s="72"/>
      <c r="C43" s="73"/>
      <c r="D43" s="106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8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33.75" customHeight="1" x14ac:dyDescent="0.25">
      <c r="A44" s="1"/>
      <c r="B44" s="56" t="s">
        <v>8</v>
      </c>
      <c r="C44" s="56"/>
      <c r="D44" s="64" t="s">
        <v>112</v>
      </c>
      <c r="E44" s="65"/>
      <c r="F44" s="66"/>
      <c r="G44" s="66"/>
      <c r="H44" s="66"/>
      <c r="I44" s="66"/>
      <c r="J44" s="66"/>
      <c r="K44" s="66"/>
      <c r="L44" s="66"/>
      <c r="M44" s="66"/>
      <c r="N44" s="66"/>
      <c r="O44" s="6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x14ac:dyDescent="0.25">
      <c r="A45" s="1"/>
      <c r="B45" s="83" t="s">
        <v>11</v>
      </c>
      <c r="C45" s="67"/>
      <c r="D45" s="78" t="s">
        <v>114</v>
      </c>
      <c r="E45" s="80"/>
      <c r="F45" s="66"/>
      <c r="G45" s="66"/>
      <c r="H45" s="66"/>
      <c r="I45" s="66"/>
      <c r="J45" s="66"/>
      <c r="K45" s="66"/>
      <c r="L45" s="66"/>
      <c r="M45" s="66"/>
      <c r="N45" s="66"/>
      <c r="O45" s="6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x14ac:dyDescent="0.25">
      <c r="A46" s="1"/>
      <c r="B46" s="81" t="s">
        <v>9</v>
      </c>
      <c r="C46" s="81"/>
      <c r="D46" s="78" t="s">
        <v>113</v>
      </c>
      <c r="E46" s="79"/>
      <c r="F46" s="66"/>
      <c r="G46" s="66"/>
      <c r="H46" s="66"/>
      <c r="I46" s="66"/>
      <c r="J46" s="66"/>
      <c r="K46" s="66"/>
      <c r="L46" s="66"/>
      <c r="M46" s="66"/>
      <c r="N46" s="66"/>
      <c r="O46" s="6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x14ac:dyDescent="0.25">
      <c r="A47" s="1"/>
      <c r="B47" s="82" t="s">
        <v>14</v>
      </c>
      <c r="C47" s="81"/>
      <c r="D47" s="78" t="s">
        <v>113</v>
      </c>
      <c r="E47" s="79"/>
      <c r="F47" s="66"/>
      <c r="G47" s="66"/>
      <c r="H47" s="66"/>
      <c r="I47" s="66"/>
      <c r="J47" s="66"/>
      <c r="K47" s="66"/>
      <c r="L47" s="66"/>
      <c r="M47" s="66"/>
      <c r="N47" s="66"/>
      <c r="O47" s="6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x14ac:dyDescent="0.25">
      <c r="A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x14ac:dyDescent="0.25">
      <c r="A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70.5" customHeight="1" x14ac:dyDescent="0.25">
      <c r="A50" s="1"/>
      <c r="C50" s="55" t="s">
        <v>116</v>
      </c>
      <c r="D50" s="55"/>
      <c r="E50" s="55"/>
      <c r="F50" s="55"/>
      <c r="G50" s="55"/>
      <c r="H50" s="55"/>
      <c r="I50" s="55"/>
      <c r="J50" s="55"/>
      <c r="K50" s="52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3" spans="1:30" ht="108" customHeight="1" x14ac:dyDescent="0.25">
      <c r="C53" s="53" t="s">
        <v>115</v>
      </c>
      <c r="D53" s="53"/>
      <c r="E53" s="53"/>
      <c r="F53" s="53"/>
      <c r="G53" s="53"/>
      <c r="H53" s="54"/>
      <c r="I53" s="54"/>
      <c r="J53" s="54"/>
      <c r="K53" s="54"/>
      <c r="L53" s="54"/>
    </row>
  </sheetData>
  <mergeCells count="36">
    <mergeCell ref="D39:O43"/>
    <mergeCell ref="P4:P5"/>
    <mergeCell ref="G4:G5"/>
    <mergeCell ref="H4:H5"/>
    <mergeCell ref="K4:K5"/>
    <mergeCell ref="J4:J5"/>
    <mergeCell ref="M4:O4"/>
    <mergeCell ref="B35:O35"/>
    <mergeCell ref="B34:O34"/>
    <mergeCell ref="B38:C38"/>
    <mergeCell ref="B1:O1"/>
    <mergeCell ref="B2:O2"/>
    <mergeCell ref="B4:B5"/>
    <mergeCell ref="D4:D5"/>
    <mergeCell ref="L4:L5"/>
    <mergeCell ref="E4:E5"/>
    <mergeCell ref="D3:K3"/>
    <mergeCell ref="F4:F5"/>
    <mergeCell ref="C4:C5"/>
    <mergeCell ref="I4:I5"/>
    <mergeCell ref="C53:L53"/>
    <mergeCell ref="C50:J50"/>
    <mergeCell ref="B44:C44"/>
    <mergeCell ref="D36:O36"/>
    <mergeCell ref="D38:O38"/>
    <mergeCell ref="D44:O44"/>
    <mergeCell ref="B39:C43"/>
    <mergeCell ref="B37:C37"/>
    <mergeCell ref="D37:O37"/>
    <mergeCell ref="B36:C36"/>
    <mergeCell ref="D46:O46"/>
    <mergeCell ref="D45:O45"/>
    <mergeCell ref="B46:C46"/>
    <mergeCell ref="D47:O47"/>
    <mergeCell ref="B47:C47"/>
    <mergeCell ref="B45:C45"/>
  </mergeCells>
  <pageMargins left="0.23622047244094491" right="0.23622047244094491" top="0.74803149606299213" bottom="0.35433070866141736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2017-06-09T09:17:27Z</dcterms:modified>
</cp:coreProperties>
</file>